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9580" windowHeight="8330"/>
  </bookViews>
  <sheets>
    <sheet name="processed" sheetId="1" r:id="rId1"/>
    <sheet name="data" sheetId="2" r:id="rId2"/>
    <sheet name="Metadata" sheetId="3" r:id="rId3"/>
  </sheets>
  <definedNames>
    <definedName name="_xlnm.Sheet_Title" localSheetId="0">"processed"</definedName>
    <definedName name="_xlnm.Print_Area" localSheetId="0">#REF!</definedName>
    <definedName name="_xlnm.Sheet_Title" localSheetId="1">"data"</definedName>
    <definedName name="_xlnm.Print_Area" localSheetId="1">#REF!</definedName>
    <definedName name="_xlnm.Sheet_Title" localSheetId="2">"Metadata"</definedName>
    <definedName name="_xlnm.Print_Area" localSheetId="2">#REF!</definedName>
  </definedNames>
  <calcPr calcMode="auto" iterate="1" iterateCount="100" iterateDelta="0.001"/>
  <webPublishing allowPng="1" css="0" codePage="1252"/>
</workbook>
</file>

<file path=xl/sharedStrings.xml><?xml version="1.0" encoding="utf-8"?>
<sst xmlns="http://schemas.openxmlformats.org/spreadsheetml/2006/main" uniqueCount="29" count="29">
  <si>
    <t>Comentario</t>
  </si>
  <si>
    <t>Electricidad</t>
  </si>
  <si>
    <t>EMP6.3</t>
  </si>
  <si>
    <t>MWh</t>
  </si>
  <si>
    <t>Madrid</t>
  </si>
  <si>
    <t>Hidráulica</t>
  </si>
  <si>
    <t>Solar fotovoltaica</t>
  </si>
  <si>
    <t>Otras renovables</t>
  </si>
  <si>
    <t>Residuos renovables</t>
  </si>
  <si>
    <t>Generación renovable</t>
  </si>
  <si>
    <t>Cogeneración</t>
  </si>
  <si>
    <t>Residuos no renovables</t>
  </si>
  <si>
    <t>Generación no renovable</t>
  </si>
  <si>
    <t>Saldo de intercambios</t>
  </si>
  <si>
    <t> </t>
  </si>
  <si>
    <t>Balance eléctrico: asignación de unidades de producción según combustible principal.</t>
  </si>
  <si>
    <t>Otras renovables: incluye biogás, biomasa, hidráulica marina y geotérmica.</t>
  </si>
  <si>
    <t>Los valores de incrementos y año móvil incluyen residuos hasta el 31/12/2014.</t>
  </si>
  <si>
    <t>Residuos renovables : generación incluida en otras renovables y cogeneración hasta el 31/12/2014.</t>
  </si>
  <si>
    <t>Turbinación de bombeo puro + estimación de turbinación de bombeo mixto.</t>
  </si>
  <si>
    <t>Ciclo combinado: Incluye funcionamiento en ciclo abierto.</t>
  </si>
  <si>
    <t>Fuel + Gas: En el sistema eléctrico nacional se incluye la generación con grupos auxiliares de Baleares.</t>
  </si>
  <si>
    <t>Cogeneración: los valores de incrementos y año móvil incluyen residuos hasta el 31/12/2014.</t>
  </si>
  <si>
    <t>Residuos no renovables: generación incluida en otras renovables y cogeneración hasta el 31/12/2014.</t>
  </si>
  <si>
    <t>Demanda corregida: corregidos los efectos de temperatura y laboralidad.</t>
  </si>
  <si>
    <t>Enlace Península-Baleares: Valor positivo - entrada de energía en el sistema; Valor negativo - salida de energía del sistema.</t>
  </si>
  <si>
    <t>Valor positivo: saldo importador; valor negativo: saldo exportador.</t>
  </si>
  <si>
    <t>Los valores de incrementos no se calculan cuando los saldos de intercambios tienen distinto signo.</t>
  </si>
  <si>
    <t>www.ree.es</t>
  </si>
</sst>
</file>

<file path=xl/styles.xml><?xml version="1.0" encoding="utf-8"?>
<styleSheet xmlns="http://schemas.openxmlformats.org/spreadsheetml/2006/main">
  <fonts count="6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000000"/>
      <name val="Calibri"/>
      <vertAlign val="baseline"/>
      <sz val="12"/>
      <strike val="0"/>
    </font>
    <font>
      <b val="1"/>
      <i val="0"/>
      <u val="none"/>
      <color rgb="FF000000"/>
      <name val="Arial"/>
      <vertAlign val="baseline"/>
      <sz val="10"/>
      <strike val="0"/>
    </font>
    <font>
      <b val="1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000000"/>
      <name val="Arial"/>
      <vertAlign val="baseline"/>
      <sz val="10"/>
      <strike val="0"/>
    </font>
    <font>
      <b val="1"/>
      <i val="0"/>
      <u val="none"/>
      <color rgb="FF000000"/>
      <name val="Calibri"/>
      <vertAlign val="baseline"/>
      <sz val="12"/>
      <strike val="0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</fills>
  <borders count="3"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thin">
        <color rgb="FF000000"/>
      </bottom>
    </border>
    <border diagonalUp="0" diagonalDown="0">
      <left style="thin">
        <color rgb="FF000000"/>
      </left>
      <right style="none">
        <color rgb="FFC7C7C7"/>
      </right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  <protection locked="1" hidden="0"/>
    </xf>
  </cellStyleXfs>
  <cellXfs count="11">
    <xf applyAlignment="1" applyBorder="1" applyFont="1" applyFill="1" applyNumberFormat="1" fontId="0" fillId="0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1" fillId="0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2" fillId="2" borderId="1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3" fillId="2" borderId="1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1" fillId="0" borderId="0" numFmtId="1" xfId="0">
      <alignment horizontal="left" vertical="bottom" wrapText="0" shrinkToFit="0" textRotation="0" indent="0"/>
      <protection locked="1" hidden="0"/>
    </xf>
    <xf applyAlignment="1" applyBorder="1" applyFont="1" applyFill="1" applyNumberFormat="1" fontId="1" fillId="0" borderId="0" numFmtId="14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4" fillId="0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1" fillId="0" borderId="2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5" fillId="0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5" fillId="0" borderId="2" numFmtId="0" xfId="0">
      <alignment horizontal="general" vertical="bottom" wrapText="0" shrinkToFit="0" textRotation="0" indent="0"/>
      <protection locked="1" hidden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XFD85"/>
  <sheetViews>
    <sheetView workbookViewId="0" tabSelected="1">
      <selection activeCell="I1" sqref="I1"/>
    </sheetView>
  </sheetViews>
  <sheetFormatPr defaultRowHeight="15.75"/>
  <cols>
    <col min="1" max="16384" style="1" width="9.142307692307693"/>
  </cols>
  <sheetData>
    <row r="1" spans="1:16384" ht="13.5">
      <c r="A1" s="2" t="inlineStr">
        <is>
          <t>Periodo</t>
        </is>
      </c>
      <c r="B1" s="3" t="inlineStr">
        <is>
          <t>Desde (fecha)</t>
        </is>
      </c>
      <c r="C1" s="3" t="inlineStr">
        <is>
          <t>Hasta (fecha)</t>
        </is>
      </c>
      <c r="D1" s="3" t="inlineStr">
        <is>
          <t>Material/producto (nombre)</t>
        </is>
      </c>
      <c r="E1" s="3" t="inlineStr">
        <is>
          <t>Material/producto (código)</t>
        </is>
      </c>
      <c r="F1" s="3" t="inlineStr">
        <is>
          <t>Cantidad</t>
        </is>
      </c>
      <c r="G1" s="3" t="inlineStr">
        <is>
          <t>Unidad</t>
        </is>
      </c>
      <c r="H1" s="3" t="inlineStr">
        <is>
          <t>Espacio de referencia</t>
        </is>
      </c>
      <c r="I1" s="4" t="s">
        <v>0</v>
      </c>
      <c r="J1" s="3" t="inlineStr">
        <is>
          <t>Segmento</t>
        </is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>
      <c r="A2" s="5">
        <f>YEAR(B2)</f>
        <v>2011</v>
      </c>
      <c r="B2" s="6">
        <v>40544</v>
      </c>
      <c r="C2" s="6">
        <f>EOMONTH(B2,11)</f>
        <v>40908</v>
      </c>
      <c r="D2" s="7" t="s">
        <v>1</v>
      </c>
      <c r="E2" s="7" t="s">
        <v>2</v>
      </c>
      <c r="F2">
        <f>data!B6</f>
        <v>242713.897</v>
      </c>
      <c r="G2" t="s">
        <v>3</v>
      </c>
      <c r="H2" t="s">
        <v>4</v>
      </c>
      <c r="I2" s="0"/>
      <c r="J2" t="s">
        <v>5</v>
      </c>
    </row>
    <row r="3" spans="1:16384">
      <c r="A3" s="5">
        <f>A2</f>
        <v>2011</v>
      </c>
      <c r="B3" s="6">
        <f>B2</f>
        <v>40544</v>
      </c>
      <c r="C3" s="6">
        <f>C2</f>
        <v>40908</v>
      </c>
      <c r="D3" s="7" t="s">
        <v>1</v>
      </c>
      <c r="E3" s="7" t="s">
        <v>2</v>
      </c>
      <c r="F3">
        <f>data!B7</f>
        <v>60513.794000000002</v>
      </c>
      <c r="G3" t="s">
        <v>3</v>
      </c>
      <c r="H3" t="s">
        <v>4</v>
      </c>
      <c r="I3" s="0"/>
      <c r="J3" t="s">
        <v>6</v>
      </c>
    </row>
    <row r="4" spans="1:16384">
      <c r="A4" s="5">
        <f>A3</f>
        <v>2011</v>
      </c>
      <c r="B4" s="6">
        <f>B3</f>
        <v>40544</v>
      </c>
      <c r="C4" s="6">
        <f>C3</f>
        <v>40908</v>
      </c>
      <c r="D4" s="7" t="s">
        <v>1</v>
      </c>
      <c r="E4" s="7" t="s">
        <v>2</v>
      </c>
      <c r="F4">
        <f>data!B8</f>
        <v>163968.69899999999</v>
      </c>
      <c r="G4" t="s">
        <v>3</v>
      </c>
      <c r="H4" t="s">
        <v>4</v>
      </c>
      <c r="I4" s="0"/>
      <c r="J4" t="s">
        <v>7</v>
      </c>
    </row>
    <row r="5" spans="1:16384">
      <c r="A5" s="5">
        <f>A4</f>
        <v>2011</v>
      </c>
      <c r="B5" s="6">
        <f>B4</f>
        <v>40544</v>
      </c>
      <c r="C5" s="6">
        <f>C4</f>
        <v>40908</v>
      </c>
      <c r="D5" s="7" t="s">
        <v>1</v>
      </c>
      <c r="E5" s="7" t="s">
        <v>2</v>
      </c>
      <c r="F5">
        <f>data!B9</f>
        <v>76815.1535</v>
      </c>
      <c r="G5" t="s">
        <v>3</v>
      </c>
      <c r="H5" t="s">
        <v>4</v>
      </c>
      <c r="I5" s="0"/>
      <c r="J5" t="s">
        <v>8</v>
      </c>
    </row>
    <row r="6" spans="1:16384">
      <c r="A6" s="5">
        <f>A5</f>
        <v>2011</v>
      </c>
      <c r="B6" s="6">
        <f>B5</f>
        <v>40544</v>
      </c>
      <c r="C6" s="6">
        <f>C5</f>
        <v>40908</v>
      </c>
      <c r="D6" s="7" t="s">
        <v>1</v>
      </c>
      <c r="E6" s="7" t="s">
        <v>2</v>
      </c>
      <c r="F6">
        <f>data!B10</f>
        <v>544011.54350000003</v>
      </c>
      <c r="G6" t="s">
        <v>3</v>
      </c>
      <c r="H6" t="s">
        <v>4</v>
      </c>
      <c r="I6" s="0"/>
      <c r="J6" t="s">
        <v>9</v>
      </c>
    </row>
    <row r="7" spans="1:16384">
      <c r="A7" s="5">
        <f>A6</f>
        <v>2011</v>
      </c>
      <c r="B7" s="6">
        <f>B6</f>
        <v>40544</v>
      </c>
      <c r="C7" s="6">
        <f>C6</f>
        <v>40908</v>
      </c>
      <c r="D7" s="7" t="s">
        <v>1</v>
      </c>
      <c r="E7" s="7" t="s">
        <v>2</v>
      </c>
      <c r="F7">
        <f>data!B11</f>
        <v>1127450.9990000001</v>
      </c>
      <c r="G7" t="s">
        <v>3</v>
      </c>
      <c r="H7" t="s">
        <v>4</v>
      </c>
      <c r="I7" s="0"/>
      <c r="J7" t="s">
        <v>10</v>
      </c>
    </row>
    <row r="8" spans="1:16384">
      <c r="A8" s="5">
        <f>A7</f>
        <v>2011</v>
      </c>
      <c r="B8" s="6">
        <f>B7</f>
        <v>40544</v>
      </c>
      <c r="C8" s="6">
        <f>C7</f>
        <v>40908</v>
      </c>
      <c r="D8" s="7" t="s">
        <v>1</v>
      </c>
      <c r="E8" s="7" t="s">
        <v>2</v>
      </c>
      <c r="F8">
        <f>data!B12</f>
        <v>76815.1535</v>
      </c>
      <c r="G8" t="s">
        <v>3</v>
      </c>
      <c r="H8" t="s">
        <v>4</v>
      </c>
      <c r="I8" s="0"/>
      <c r="J8" t="s">
        <v>11</v>
      </c>
    </row>
    <row r="9" spans="1:16384">
      <c r="A9" s="5">
        <f>A8</f>
        <v>2011</v>
      </c>
      <c r="B9" s="6">
        <f>B8</f>
        <v>40544</v>
      </c>
      <c r="C9" s="6">
        <f>C8</f>
        <v>40908</v>
      </c>
      <c r="D9" s="7" t="s">
        <v>1</v>
      </c>
      <c r="E9" s="7" t="s">
        <v>2</v>
      </c>
      <c r="F9">
        <f>data!B13</f>
        <v>1204266.1525000001</v>
      </c>
      <c r="G9" t="s">
        <v>3</v>
      </c>
      <c r="H9" t="s">
        <v>4</v>
      </c>
      <c r="I9" s="0"/>
      <c r="J9" t="s">
        <v>12</v>
      </c>
    </row>
    <row r="10" spans="1:16384">
      <c r="A10" s="5">
        <f>A9</f>
        <v>2011</v>
      </c>
      <c r="B10" s="6">
        <f>B9</f>
        <v>40544</v>
      </c>
      <c r="C10" s="6">
        <f>C9</f>
        <v>40908</v>
      </c>
      <c r="D10" s="7" t="s">
        <v>1</v>
      </c>
      <c r="E10" s="7" t="s">
        <v>2</v>
      </c>
      <c r="F10">
        <f>data!B14</f>
        <v>29193196.182999998</v>
      </c>
      <c r="G10" t="s">
        <v>3</v>
      </c>
      <c r="H10" t="s">
        <v>4</v>
      </c>
      <c r="I10" s="0"/>
      <c r="J10" t="s">
        <v>13</v>
      </c>
    </row>
    <row r="11" spans="1:16384">
      <c r="A11" s="5">
        <f>YEAR(B11)</f>
        <v>2012</v>
      </c>
      <c r="B11" s="6">
        <f>EDATE(B2,12)</f>
        <v>40909</v>
      </c>
      <c r="C11" s="6">
        <f>EOMONTH(B11,11)</f>
        <v>41274</v>
      </c>
      <c r="D11" s="7" t="s">
        <v>1</v>
      </c>
      <c r="E11" s="7" t="s">
        <v>2</v>
      </c>
      <c r="F11">
        <f>data!C6</f>
        <v>64366.148999999998</v>
      </c>
      <c r="G11" t="s">
        <v>3</v>
      </c>
      <c r="H11" t="s">
        <v>4</v>
      </c>
      <c r="I11" s="0"/>
      <c r="J11" t="s">
        <f>J2</f>
        <v>5</v>
      </c>
    </row>
    <row r="12" spans="1:16384">
      <c r="A12" s="5">
        <f>YEAR(B12)</f>
        <v>2012</v>
      </c>
      <c r="B12" s="6">
        <f>EDATE(B3,12)</f>
        <v>40909</v>
      </c>
      <c r="C12" s="6">
        <f>EOMONTH(B12,11)</f>
        <v>41274</v>
      </c>
      <c r="D12" s="7" t="s">
        <v>1</v>
      </c>
      <c r="E12" s="7" t="s">
        <v>2</v>
      </c>
      <c r="F12">
        <f>data!C7</f>
        <v>80340.487999999998</v>
      </c>
      <c r="G12" t="s">
        <v>3</v>
      </c>
      <c r="H12" t="s">
        <v>4</v>
      </c>
      <c r="I12" s="0"/>
      <c r="J12" t="s">
        <f>J3</f>
        <v>6</v>
      </c>
    </row>
    <row r="13" spans="1:16384">
      <c r="A13" s="5">
        <f>YEAR(B13)</f>
        <v>2012</v>
      </c>
      <c r="B13" s="6">
        <f>EDATE(B4,12)</f>
        <v>40909</v>
      </c>
      <c r="C13" s="6">
        <f>EOMONTH(B13,11)</f>
        <v>41274</v>
      </c>
      <c r="D13" s="7" t="s">
        <v>1</v>
      </c>
      <c r="E13" s="7" t="s">
        <v>2</v>
      </c>
      <c r="F13">
        <f>data!C8</f>
        <v>167838.78400000001</v>
      </c>
      <c r="G13" t="s">
        <v>3</v>
      </c>
      <c r="H13" t="s">
        <v>4</v>
      </c>
      <c r="I13" s="0"/>
      <c r="J13" t="s">
        <f>J4</f>
        <v>7</v>
      </c>
    </row>
    <row r="14" spans="1:16384">
      <c r="A14" s="5">
        <f>YEAR(B14)</f>
        <v>2012</v>
      </c>
      <c r="B14" s="6">
        <f>EDATE(B5,12)</f>
        <v>40909</v>
      </c>
      <c r="C14" s="6">
        <f>EOMONTH(B14,11)</f>
        <v>41274</v>
      </c>
      <c r="D14" s="7" t="s">
        <v>1</v>
      </c>
      <c r="E14" s="7" t="s">
        <v>2</v>
      </c>
      <c r="F14">
        <f>data!C9</f>
        <v>65095.877999999997</v>
      </c>
      <c r="G14" t="s">
        <v>3</v>
      </c>
      <c r="H14" t="s">
        <v>4</v>
      </c>
      <c r="I14" s="0"/>
      <c r="J14" t="s">
        <f>J5</f>
        <v>8</v>
      </c>
    </row>
    <row r="15" spans="1:16384">
      <c r="A15" s="5">
        <f>YEAR(B15)</f>
        <v>2012</v>
      </c>
      <c r="B15" s="6">
        <f>EDATE(B6,12)</f>
        <v>40909</v>
      </c>
      <c r="C15" s="6">
        <f>EOMONTH(B15,11)</f>
        <v>41274</v>
      </c>
      <c r="D15" s="7" t="s">
        <v>1</v>
      </c>
      <c r="E15" s="7" t="s">
        <v>2</v>
      </c>
      <c r="F15">
        <f>data!C10</f>
        <v>377641.299</v>
      </c>
      <c r="G15" t="s">
        <v>3</v>
      </c>
      <c r="H15" t="s">
        <v>4</v>
      </c>
      <c r="I15" s="0"/>
      <c r="J15" t="s">
        <f>J6</f>
        <v>9</v>
      </c>
    </row>
    <row r="16" spans="1:16384">
      <c r="A16" s="5">
        <f>YEAR(B16)</f>
        <v>2012</v>
      </c>
      <c r="B16" s="6">
        <f>EDATE(B7,12)</f>
        <v>40909</v>
      </c>
      <c r="C16" s="6">
        <f>EOMONTH(B16,11)</f>
        <v>41274</v>
      </c>
      <c r="D16" s="7" t="s">
        <v>1</v>
      </c>
      <c r="E16" s="7" t="s">
        <v>2</v>
      </c>
      <c r="F16">
        <f>data!C11</f>
        <v>1226521.4539999999</v>
      </c>
      <c r="G16" t="s">
        <v>3</v>
      </c>
      <c r="H16" t="s">
        <v>4</v>
      </c>
      <c r="I16" s="0"/>
      <c r="J16" t="s">
        <f>J7</f>
        <v>10</v>
      </c>
    </row>
    <row r="17" spans="1:16384">
      <c r="A17" s="5">
        <f>YEAR(B17)</f>
        <v>2012</v>
      </c>
      <c r="B17" s="6">
        <f>EDATE(B8,12)</f>
        <v>40909</v>
      </c>
      <c r="C17" s="6">
        <f>EOMONTH(B17,11)</f>
        <v>41274</v>
      </c>
      <c r="D17" s="7" t="s">
        <v>1</v>
      </c>
      <c r="E17" s="7" t="s">
        <v>2</v>
      </c>
      <c r="F17">
        <f>data!C12</f>
        <v>65095.877999999997</v>
      </c>
      <c r="G17" t="s">
        <v>3</v>
      </c>
      <c r="H17" t="s">
        <v>4</v>
      </c>
      <c r="I17" s="0"/>
      <c r="J17" t="s">
        <f>J8</f>
        <v>11</v>
      </c>
    </row>
    <row r="18" spans="1:16384">
      <c r="A18" s="5">
        <f>YEAR(B18)</f>
        <v>2012</v>
      </c>
      <c r="B18" s="6">
        <f>EDATE(B9,12)</f>
        <v>40909</v>
      </c>
      <c r="C18" s="6">
        <f>EOMONTH(B18,11)</f>
        <v>41274</v>
      </c>
      <c r="D18" s="7" t="s">
        <v>1</v>
      </c>
      <c r="E18" s="7" t="s">
        <v>2</v>
      </c>
      <c r="F18">
        <f>data!C13</f>
        <v>1291617.3319999999</v>
      </c>
      <c r="G18" t="s">
        <v>3</v>
      </c>
      <c r="H18" t="s">
        <v>4</v>
      </c>
      <c r="I18" s="0"/>
      <c r="J18" t="s">
        <f>J9</f>
        <v>12</v>
      </c>
    </row>
    <row r="19" spans="1:16384">
      <c r="A19" s="5">
        <f>YEAR(B19)</f>
        <v>2012</v>
      </c>
      <c r="B19" s="6">
        <f>EDATE(B10,12)</f>
        <v>40909</v>
      </c>
      <c r="C19" s="6">
        <f>EOMONTH(B19,11)</f>
        <v>41274</v>
      </c>
      <c r="D19" s="7" t="s">
        <v>1</v>
      </c>
      <c r="E19" s="7" t="s">
        <v>2</v>
      </c>
      <c r="F19">
        <f>data!C14</f>
        <v>29109572.910999998</v>
      </c>
      <c r="G19" t="s">
        <v>3</v>
      </c>
      <c r="H19" t="s">
        <v>4</v>
      </c>
      <c r="I19" s="0"/>
      <c r="J19" t="s">
        <f>J10</f>
        <v>13</v>
      </c>
    </row>
    <row r="20" spans="1:16384">
      <c r="A20" s="5">
        <f>YEAR(B20)</f>
        <v>2013</v>
      </c>
      <c r="B20" s="6">
        <f>EDATE(B11,12)</f>
        <v>41275</v>
      </c>
      <c r="C20" s="6">
        <f>EOMONTH(B20,11)</f>
        <v>41639</v>
      </c>
      <c r="D20" s="7" t="s">
        <v>1</v>
      </c>
      <c r="E20" s="7" t="s">
        <v>2</v>
      </c>
      <c r="F20">
        <f>data!D6</f>
        <v>165745.65599999999</v>
      </c>
      <c r="G20" t="s">
        <v>3</v>
      </c>
      <c r="H20" t="s">
        <v>4</v>
      </c>
      <c r="I20" s="0"/>
      <c r="J20" t="s">
        <f>J11</f>
        <v>5</v>
      </c>
    </row>
    <row r="21" spans="1:16384">
      <c r="A21" s="5">
        <f>YEAR(B21)</f>
        <v>2013</v>
      </c>
      <c r="B21" s="6">
        <f>EDATE(B12,12)</f>
        <v>41275</v>
      </c>
      <c r="C21" s="6">
        <f>EOMONTH(B21,11)</f>
        <v>41639</v>
      </c>
      <c r="D21" s="7" t="s">
        <v>1</v>
      </c>
      <c r="E21" s="7" t="s">
        <v>2</v>
      </c>
      <c r="F21">
        <f>data!D7</f>
        <v>92174.059999999998</v>
      </c>
      <c r="G21" t="s">
        <v>3</v>
      </c>
      <c r="H21" t="s">
        <v>4</v>
      </c>
      <c r="I21" s="0"/>
      <c r="J21" t="s">
        <f>J12</f>
        <v>6</v>
      </c>
    </row>
    <row r="22" spans="1:16384">
      <c r="A22" s="5">
        <f>YEAR(B22)</f>
        <v>2013</v>
      </c>
      <c r="B22" s="6">
        <f>EDATE(B13,12)</f>
        <v>41275</v>
      </c>
      <c r="C22" s="6">
        <f>EOMONTH(B22,11)</f>
        <v>41639</v>
      </c>
      <c r="D22" s="7" t="s">
        <v>1</v>
      </c>
      <c r="E22" s="7" t="s">
        <v>2</v>
      </c>
      <c r="F22">
        <f>data!D8</f>
        <v>259099.41899999999</v>
      </c>
      <c r="G22" t="s">
        <v>3</v>
      </c>
      <c r="H22" t="s">
        <v>4</v>
      </c>
      <c r="I22" s="0"/>
      <c r="J22" t="s">
        <f>J13</f>
        <v>7</v>
      </c>
    </row>
    <row r="23" spans="1:16384">
      <c r="A23" s="5">
        <f>YEAR(B23)</f>
        <v>2013</v>
      </c>
      <c r="B23" s="6">
        <f>EDATE(B14,12)</f>
        <v>41275</v>
      </c>
      <c r="C23" s="6">
        <f>EOMONTH(B23,11)</f>
        <v>41639</v>
      </c>
      <c r="D23" s="7" t="s">
        <v>1</v>
      </c>
      <c r="E23" s="7" t="s">
        <v>2</v>
      </c>
      <c r="F23">
        <f>data!D9</f>
        <v>13503.181500000001</v>
      </c>
      <c r="G23" t="s">
        <v>3</v>
      </c>
      <c r="H23" t="s">
        <v>4</v>
      </c>
      <c r="I23" s="0"/>
      <c r="J23" t="s">
        <f>J14</f>
        <v>8</v>
      </c>
    </row>
    <row r="24" spans="1:16384">
      <c r="A24" s="5">
        <f>YEAR(B24)</f>
        <v>2013</v>
      </c>
      <c r="B24" s="6">
        <f>EDATE(B15,12)</f>
        <v>41275</v>
      </c>
      <c r="C24" s="6">
        <f>EOMONTH(B24,11)</f>
        <v>41639</v>
      </c>
      <c r="D24" s="7" t="s">
        <v>1</v>
      </c>
      <c r="E24" s="7" t="s">
        <v>2</v>
      </c>
      <c r="F24">
        <f>data!D10</f>
        <v>530522.31649999996</v>
      </c>
      <c r="G24" t="s">
        <v>3</v>
      </c>
      <c r="H24" t="s">
        <v>4</v>
      </c>
      <c r="I24" s="0"/>
      <c r="J24" t="s">
        <f>J15</f>
        <v>9</v>
      </c>
    </row>
    <row r="25" spans="1:16384">
      <c r="A25" s="5">
        <f>YEAR(B25)</f>
        <v>2013</v>
      </c>
      <c r="B25" s="6">
        <f>EDATE(B16,12)</f>
        <v>41275</v>
      </c>
      <c r="C25" s="6">
        <f>EOMONTH(B25,11)</f>
        <v>41639</v>
      </c>
      <c r="D25" s="7" t="s">
        <v>1</v>
      </c>
      <c r="E25" s="7" t="s">
        <v>2</v>
      </c>
      <c r="F25">
        <f>data!D11</f>
        <v>1086329.0519999999</v>
      </c>
      <c r="G25" t="s">
        <v>3</v>
      </c>
      <c r="H25" t="s">
        <v>4</v>
      </c>
      <c r="I25" s="0"/>
      <c r="J25" t="s">
        <f>J16</f>
        <v>10</v>
      </c>
    </row>
    <row r="26" spans="1:16384">
      <c r="A26" s="5">
        <f>YEAR(B26)</f>
        <v>2013</v>
      </c>
      <c r="B26" s="6">
        <f>EDATE(B17,12)</f>
        <v>41275</v>
      </c>
      <c r="C26" s="6">
        <f>EOMONTH(B26,11)</f>
        <v>41639</v>
      </c>
      <c r="D26" s="7" t="s">
        <v>1</v>
      </c>
      <c r="E26" s="7" t="s">
        <v>2</v>
      </c>
      <c r="F26">
        <f>data!D12</f>
        <v>13503.181500000001</v>
      </c>
      <c r="G26" t="s">
        <v>3</v>
      </c>
      <c r="H26" t="s">
        <v>4</v>
      </c>
      <c r="I26" s="0"/>
      <c r="J26" t="s">
        <f>J17</f>
        <v>11</v>
      </c>
    </row>
    <row r="27" spans="1:16384">
      <c r="A27" s="5">
        <f>YEAR(B27)</f>
        <v>2013</v>
      </c>
      <c r="B27" s="6">
        <f>EDATE(B18,12)</f>
        <v>41275</v>
      </c>
      <c r="C27" s="6">
        <f>EOMONTH(B27,11)</f>
        <v>41639</v>
      </c>
      <c r="D27" s="7" t="s">
        <v>1</v>
      </c>
      <c r="E27" s="7" t="s">
        <v>2</v>
      </c>
      <c r="F27">
        <f>data!D13</f>
        <v>1099832.2334999999</v>
      </c>
      <c r="G27" t="s">
        <v>3</v>
      </c>
      <c r="H27" t="s">
        <v>4</v>
      </c>
      <c r="I27" s="0"/>
      <c r="J27" t="s">
        <f>J18</f>
        <v>12</v>
      </c>
    </row>
    <row r="28" spans="1:16384">
      <c r="A28" s="5">
        <f>YEAR(B28)</f>
        <v>2013</v>
      </c>
      <c r="B28" s="6">
        <f>EDATE(B19,12)</f>
        <v>41275</v>
      </c>
      <c r="C28" s="6">
        <f>EOMONTH(B28,11)</f>
        <v>41639</v>
      </c>
      <c r="D28" s="7" t="s">
        <v>1</v>
      </c>
      <c r="E28" s="7" t="s">
        <v>2</v>
      </c>
      <c r="F28">
        <f>data!D14</f>
        <v>27969289.857999999</v>
      </c>
      <c r="G28" t="s">
        <v>3</v>
      </c>
      <c r="H28" t="s">
        <v>4</v>
      </c>
      <c r="I28" s="0"/>
      <c r="J28" t="s">
        <f>J19</f>
        <v>13</v>
      </c>
    </row>
    <row r="29" spans="1:16384">
      <c r="A29" s="5">
        <f>YEAR(B29)</f>
        <v>2014</v>
      </c>
      <c r="B29" s="6">
        <f>EDATE(B20,12)</f>
        <v>41640</v>
      </c>
      <c r="C29" s="6">
        <f>EOMONTH(B29,11)</f>
        <v>42004</v>
      </c>
      <c r="D29" s="7" t="s">
        <v>1</v>
      </c>
      <c r="E29" s="7" t="s">
        <v>2</v>
      </c>
      <c r="F29">
        <f>data!E6</f>
        <v>202371.40900000001</v>
      </c>
      <c r="G29" t="s">
        <v>3</v>
      </c>
      <c r="H29" t="s">
        <v>4</v>
      </c>
      <c r="I29" s="0"/>
      <c r="J29" t="s">
        <f>J20</f>
        <v>5</v>
      </c>
    </row>
    <row r="30" spans="1:16384">
      <c r="A30" s="5">
        <f>YEAR(B30)</f>
        <v>2014</v>
      </c>
      <c r="B30" s="6">
        <f>EDATE(B21,12)</f>
        <v>41640</v>
      </c>
      <c r="C30" s="6">
        <f>EOMONTH(B30,11)</f>
        <v>42004</v>
      </c>
      <c r="D30" s="7" t="s">
        <v>1</v>
      </c>
      <c r="E30" s="7" t="s">
        <v>2</v>
      </c>
      <c r="F30">
        <f>data!E7</f>
        <v>93257.066000000006</v>
      </c>
      <c r="G30" t="s">
        <v>3</v>
      </c>
      <c r="H30" t="s">
        <v>4</v>
      </c>
      <c r="I30" s="0"/>
      <c r="J30" t="s">
        <f>J21</f>
        <v>6</v>
      </c>
    </row>
    <row r="31" spans="1:16384">
      <c r="A31" s="5">
        <f>YEAR(B31)</f>
        <v>2014</v>
      </c>
      <c r="B31" s="6">
        <f>EDATE(B22,12)</f>
        <v>41640</v>
      </c>
      <c r="C31" s="6">
        <f>EOMONTH(B31,11)</f>
        <v>42004</v>
      </c>
      <c r="D31" s="7" t="s">
        <v>1</v>
      </c>
      <c r="E31" s="7" t="s">
        <v>2</v>
      </c>
      <c r="F31">
        <f>data!E8</f>
        <v>204880.62899999999</v>
      </c>
      <c r="G31" t="s">
        <v>3</v>
      </c>
      <c r="H31" t="s">
        <v>4</v>
      </c>
      <c r="I31" s="0"/>
      <c r="J31" t="s">
        <f>J22</f>
        <v>7</v>
      </c>
    </row>
    <row r="32" spans="1:16384">
      <c r="A32" s="5">
        <f>YEAR(B32)</f>
        <v>2014</v>
      </c>
      <c r="B32" s="6">
        <f>EDATE(B23,12)</f>
        <v>41640</v>
      </c>
      <c r="C32" s="6">
        <f>EOMONTH(B32,11)</f>
        <v>42004</v>
      </c>
      <c r="D32" s="7" t="s">
        <v>1</v>
      </c>
      <c r="E32" s="7" t="s">
        <v>2</v>
      </c>
      <c r="F32">
        <f>data!E9</f>
        <v>32410.415000000001</v>
      </c>
      <c r="G32" t="s">
        <v>3</v>
      </c>
      <c r="H32" t="s">
        <v>4</v>
      </c>
      <c r="I32" s="0"/>
      <c r="J32" t="s">
        <f>J23</f>
        <v>8</v>
      </c>
    </row>
    <row r="33" spans="1:16384">
      <c r="A33" s="5">
        <f>YEAR(B33)</f>
        <v>2014</v>
      </c>
      <c r="B33" s="6">
        <f>EDATE(B24,12)</f>
        <v>41640</v>
      </c>
      <c r="C33" s="6">
        <f>EOMONTH(B33,11)</f>
        <v>42004</v>
      </c>
      <c r="D33" s="7" t="s">
        <v>1</v>
      </c>
      <c r="E33" s="7" t="s">
        <v>2</v>
      </c>
      <c r="F33">
        <f>data!E10</f>
        <v>532919.51900000009</v>
      </c>
      <c r="G33" t="s">
        <v>3</v>
      </c>
      <c r="H33" t="s">
        <v>4</v>
      </c>
      <c r="I33" s="0"/>
      <c r="J33" t="s">
        <f>J24</f>
        <v>9</v>
      </c>
    </row>
    <row r="34" spans="1:16384">
      <c r="A34" s="5">
        <f>YEAR(B34)</f>
        <v>2014</v>
      </c>
      <c r="B34" s="6">
        <f>EDATE(B25,12)</f>
        <v>41640</v>
      </c>
      <c r="C34" s="6">
        <f>EOMONTH(B34,11)</f>
        <v>42004</v>
      </c>
      <c r="D34" s="7" t="s">
        <v>1</v>
      </c>
      <c r="E34" s="7" t="s">
        <v>2</v>
      </c>
      <c r="F34">
        <f>data!E11</f>
        <v>736528.25100000005</v>
      </c>
      <c r="G34" t="s">
        <v>3</v>
      </c>
      <c r="H34" t="s">
        <v>4</v>
      </c>
      <c r="I34" s="0"/>
      <c r="J34" t="s">
        <f>J25</f>
        <v>10</v>
      </c>
    </row>
    <row r="35" spans="1:16384">
      <c r="A35" s="5">
        <f>YEAR(B35)</f>
        <v>2014</v>
      </c>
      <c r="B35" s="6">
        <f>EDATE(B26,12)</f>
        <v>41640</v>
      </c>
      <c r="C35" s="6">
        <f>EOMONTH(B35,11)</f>
        <v>42004</v>
      </c>
      <c r="D35" s="7" t="s">
        <v>1</v>
      </c>
      <c r="E35" s="7" t="s">
        <v>2</v>
      </c>
      <c r="F35">
        <f>data!E12</f>
        <v>32410.415000000001</v>
      </c>
      <c r="G35" t="s">
        <v>3</v>
      </c>
      <c r="H35" t="s">
        <v>4</v>
      </c>
      <c r="I35" s="0"/>
      <c r="J35" t="s">
        <f>J26</f>
        <v>11</v>
      </c>
    </row>
    <row r="36" spans="1:16384">
      <c r="A36" s="5">
        <f>YEAR(B36)</f>
        <v>2014</v>
      </c>
      <c r="B36" s="6">
        <f>EDATE(B27,12)</f>
        <v>41640</v>
      </c>
      <c r="C36" s="6">
        <f>EOMONTH(B36,11)</f>
        <v>42004</v>
      </c>
      <c r="D36" s="7" t="s">
        <v>1</v>
      </c>
      <c r="E36" s="7" t="s">
        <v>2</v>
      </c>
      <c r="F36">
        <f>data!E13</f>
        <v>768938.66600000008</v>
      </c>
      <c r="G36" t="s">
        <v>3</v>
      </c>
      <c r="H36" t="s">
        <v>4</v>
      </c>
      <c r="I36" s="0"/>
      <c r="J36" t="s">
        <f>J27</f>
        <v>12</v>
      </c>
    </row>
    <row r="37" spans="1:16384">
      <c r="A37" s="5">
        <f>YEAR(B37)</f>
        <v>2014</v>
      </c>
      <c r="B37" s="6">
        <f>EDATE(B28,12)</f>
        <v>41640</v>
      </c>
      <c r="C37" s="6">
        <f>EOMONTH(B37,11)</f>
        <v>42004</v>
      </c>
      <c r="D37" s="7" t="s">
        <v>1</v>
      </c>
      <c r="E37" s="7" t="s">
        <v>2</v>
      </c>
      <c r="F37">
        <f>data!E14</f>
        <v>27065009.401999999</v>
      </c>
      <c r="G37" t="s">
        <v>3</v>
      </c>
      <c r="H37" t="s">
        <v>4</v>
      </c>
      <c r="I37" s="0"/>
      <c r="J37" t="s">
        <f>J28</f>
        <v>13</v>
      </c>
    </row>
    <row r="38" spans="1:16384">
      <c r="A38" s="5">
        <f>YEAR(B38)</f>
        <v>2015</v>
      </c>
      <c r="B38" s="6">
        <f>EDATE(B29,12)</f>
        <v>42005</v>
      </c>
      <c r="C38" s="6">
        <f>EOMONTH(B38,11)</f>
        <v>42369</v>
      </c>
      <c r="D38" s="7" t="s">
        <v>1</v>
      </c>
      <c r="E38" s="7" t="s">
        <v>2</v>
      </c>
      <c r="F38">
        <f>data!F6</f>
        <v>131532.20000000001</v>
      </c>
      <c r="G38" t="s">
        <v>3</v>
      </c>
      <c r="H38" t="s">
        <v>4</v>
      </c>
      <c r="I38" s="0"/>
      <c r="J38" t="s">
        <f>J29</f>
        <v>5</v>
      </c>
    </row>
    <row r="39" spans="1:16384">
      <c r="A39" s="5">
        <f>YEAR(B39)</f>
        <v>2015</v>
      </c>
      <c r="B39" s="6">
        <f>EDATE(B30,12)</f>
        <v>42005</v>
      </c>
      <c r="C39" s="6">
        <f>EOMONTH(B39,11)</f>
        <v>42369</v>
      </c>
      <c r="D39" s="7" t="s">
        <v>1</v>
      </c>
      <c r="E39" s="7" t="s">
        <v>2</v>
      </c>
      <c r="F39">
        <f>data!F7</f>
        <v>93788.111999999994</v>
      </c>
      <c r="G39" t="s">
        <v>3</v>
      </c>
      <c r="H39" t="s">
        <v>4</v>
      </c>
      <c r="I39" s="0"/>
      <c r="J39" t="s">
        <f>J30</f>
        <v>6</v>
      </c>
    </row>
    <row r="40" spans="1:16384">
      <c r="A40" s="5">
        <f>YEAR(B40)</f>
        <v>2015</v>
      </c>
      <c r="B40" s="6">
        <f>EDATE(B31,12)</f>
        <v>42005</v>
      </c>
      <c r="C40" s="6">
        <f>EOMONTH(B40,11)</f>
        <v>42369</v>
      </c>
      <c r="D40" s="7" t="s">
        <v>1</v>
      </c>
      <c r="E40" s="7" t="s">
        <v>2</v>
      </c>
      <c r="F40">
        <f>data!F8</f>
        <v>156870.739</v>
      </c>
      <c r="G40" t="s">
        <v>3</v>
      </c>
      <c r="H40" t="s">
        <v>4</v>
      </c>
      <c r="I40" s="0"/>
      <c r="J40" t="s">
        <f>J31</f>
        <v>7</v>
      </c>
    </row>
    <row r="41" spans="1:16384">
      <c r="A41" s="5">
        <f>YEAR(B41)</f>
        <v>2015</v>
      </c>
      <c r="B41" s="6">
        <f>EDATE(B32,12)</f>
        <v>42005</v>
      </c>
      <c r="C41" s="6">
        <f>EOMONTH(B41,11)</f>
        <v>42369</v>
      </c>
      <c r="D41" s="7" t="s">
        <v>1</v>
      </c>
      <c r="E41" s="7" t="s">
        <v>2</v>
      </c>
      <c r="F41">
        <f>data!F9</f>
        <v>62844.877</v>
      </c>
      <c r="G41" t="s">
        <v>3</v>
      </c>
      <c r="H41" t="s">
        <v>4</v>
      </c>
      <c r="I41" s="0"/>
      <c r="J41" t="s">
        <f>J32</f>
        <v>8</v>
      </c>
    </row>
    <row r="42" spans="1:16384">
      <c r="A42" s="5">
        <f>YEAR(B42)</f>
        <v>2015</v>
      </c>
      <c r="B42" s="6">
        <f>EDATE(B33,12)</f>
        <v>42005</v>
      </c>
      <c r="C42" s="6">
        <f>EOMONTH(B42,11)</f>
        <v>42369</v>
      </c>
      <c r="D42" s="7" t="s">
        <v>1</v>
      </c>
      <c r="E42" s="7" t="s">
        <v>2</v>
      </c>
      <c r="F42">
        <f>data!F10</f>
        <v>445035.92799999996</v>
      </c>
      <c r="G42" t="s">
        <v>3</v>
      </c>
      <c r="H42" t="s">
        <v>4</v>
      </c>
      <c r="I42" s="0"/>
      <c r="J42" t="s">
        <f>J33</f>
        <v>9</v>
      </c>
    </row>
    <row r="43" spans="1:16384">
      <c r="A43" s="5">
        <f>YEAR(B43)</f>
        <v>2015</v>
      </c>
      <c r="B43" s="6">
        <f>EDATE(B34,12)</f>
        <v>42005</v>
      </c>
      <c r="C43" s="6">
        <f>EOMONTH(B43,11)</f>
        <v>42369</v>
      </c>
      <c r="D43" s="7" t="s">
        <v>1</v>
      </c>
      <c r="E43" s="7" t="s">
        <v>2</v>
      </c>
      <c r="F43">
        <f>data!F11</f>
        <v>694046.94900000002</v>
      </c>
      <c r="G43" t="s">
        <v>3</v>
      </c>
      <c r="H43" t="s">
        <v>4</v>
      </c>
      <c r="I43" s="0"/>
      <c r="J43" t="s">
        <f>J34</f>
        <v>10</v>
      </c>
    </row>
    <row r="44" spans="1:16384">
      <c r="A44" s="5">
        <f>YEAR(B44)</f>
        <v>2015</v>
      </c>
      <c r="B44" s="6">
        <f>EDATE(B35,12)</f>
        <v>42005</v>
      </c>
      <c r="C44" s="6">
        <f>EOMONTH(B44,11)</f>
        <v>42369</v>
      </c>
      <c r="D44" s="7" t="s">
        <v>1</v>
      </c>
      <c r="E44" s="7" t="s">
        <v>2</v>
      </c>
      <c r="F44">
        <f>data!F12</f>
        <v>62844.877</v>
      </c>
      <c r="G44" t="s">
        <v>3</v>
      </c>
      <c r="H44" t="s">
        <v>4</v>
      </c>
      <c r="I44" s="0"/>
      <c r="J44" t="s">
        <f>J35</f>
        <v>11</v>
      </c>
    </row>
    <row r="45" spans="1:16384">
      <c r="A45" s="5">
        <f>YEAR(B45)</f>
        <v>2015</v>
      </c>
      <c r="B45" s="6">
        <f>EDATE(B36,12)</f>
        <v>42005</v>
      </c>
      <c r="C45" s="6">
        <f>EOMONTH(B45,11)</f>
        <v>42369</v>
      </c>
      <c r="D45" s="7" t="s">
        <v>1</v>
      </c>
      <c r="E45" s="7" t="s">
        <v>2</v>
      </c>
      <c r="F45">
        <f>data!F13</f>
        <v>756891.826</v>
      </c>
      <c r="G45" t="s">
        <v>3</v>
      </c>
      <c r="H45" t="s">
        <v>4</v>
      </c>
      <c r="I45" s="0"/>
      <c r="J45" t="s">
        <f>J36</f>
        <v>12</v>
      </c>
    </row>
    <row r="46" spans="1:16384">
      <c r="A46" s="5">
        <f>YEAR(B46)</f>
        <v>2015</v>
      </c>
      <c r="B46" s="6">
        <f>EDATE(B37,12)</f>
        <v>42005</v>
      </c>
      <c r="C46" s="6">
        <f>EOMONTH(B46,11)</f>
        <v>42369</v>
      </c>
      <c r="D46" s="7" t="s">
        <v>1</v>
      </c>
      <c r="E46" s="7" t="s">
        <v>2</v>
      </c>
      <c r="F46">
        <f>data!F14</f>
        <v>27589414.530999999</v>
      </c>
      <c r="G46" t="s">
        <v>3</v>
      </c>
      <c r="H46" t="s">
        <v>4</v>
      </c>
      <c r="I46" s="0"/>
      <c r="J46" t="s">
        <f>J37</f>
        <v>13</v>
      </c>
    </row>
    <row r="47" spans="1:16384">
      <c r="A47" s="5">
        <f>YEAR(B47)</f>
        <v>2016</v>
      </c>
      <c r="B47" s="6">
        <f>EDATE(B38,12)</f>
        <v>42370</v>
      </c>
      <c r="C47" s="6">
        <f>EOMONTH(B47,11)</f>
        <v>42735</v>
      </c>
      <c r="D47" s="7" t="s">
        <v>1</v>
      </c>
      <c r="E47" s="7" t="s">
        <v>2</v>
      </c>
      <c r="F47">
        <f>data!G6</f>
        <v>154125.421</v>
      </c>
      <c r="G47" t="s">
        <v>3</v>
      </c>
      <c r="H47" t="s">
        <v>4</v>
      </c>
      <c r="I47" s="0"/>
      <c r="J47" t="s">
        <f>J38</f>
        <v>5</v>
      </c>
    </row>
    <row r="48" spans="1:16384">
      <c r="A48" s="5">
        <f>YEAR(B48)</f>
        <v>2016</v>
      </c>
      <c r="B48" s="6">
        <f>EDATE(B39,12)</f>
        <v>42370</v>
      </c>
      <c r="C48" s="6">
        <f>EOMONTH(B48,11)</f>
        <v>42735</v>
      </c>
      <c r="D48" s="7" t="s">
        <v>1</v>
      </c>
      <c r="E48" s="7" t="s">
        <v>2</v>
      </c>
      <c r="F48">
        <f>data!G7</f>
        <v>88527.027000000002</v>
      </c>
      <c r="G48" t="s">
        <v>3</v>
      </c>
      <c r="H48" t="s">
        <v>4</v>
      </c>
      <c r="I48" s="0"/>
      <c r="J48" t="s">
        <f>J39</f>
        <v>6</v>
      </c>
    </row>
    <row r="49" spans="1:16384">
      <c r="A49" s="5">
        <f>YEAR(B49)</f>
        <v>2016</v>
      </c>
      <c r="B49" s="6">
        <f>EDATE(B40,12)</f>
        <v>42370</v>
      </c>
      <c r="C49" s="6">
        <f>EOMONTH(B49,11)</f>
        <v>42735</v>
      </c>
      <c r="D49" s="7" t="s">
        <v>1</v>
      </c>
      <c r="E49" s="7" t="s">
        <v>2</v>
      </c>
      <c r="F49">
        <f>data!G8</f>
        <v>137921.649</v>
      </c>
      <c r="G49" t="s">
        <v>3</v>
      </c>
      <c r="H49" t="s">
        <v>4</v>
      </c>
      <c r="I49" s="0"/>
      <c r="J49" t="s">
        <f>J40</f>
        <v>7</v>
      </c>
    </row>
    <row r="50" spans="1:16384">
      <c r="A50" s="5">
        <f>YEAR(B50)</f>
        <v>2016</v>
      </c>
      <c r="B50" s="6">
        <f>EDATE(B41,12)</f>
        <v>42370</v>
      </c>
      <c r="C50" s="6">
        <f>EOMONTH(B50,11)</f>
        <v>42735</v>
      </c>
      <c r="D50" s="7" t="s">
        <v>1</v>
      </c>
      <c r="E50" s="7" t="s">
        <v>2</v>
      </c>
      <c r="F50">
        <f>data!G9</f>
        <v>67762.206999999995</v>
      </c>
      <c r="G50" t="s">
        <v>3</v>
      </c>
      <c r="H50" t="s">
        <v>4</v>
      </c>
      <c r="I50" s="0"/>
      <c r="J50" t="s">
        <f>J41</f>
        <v>8</v>
      </c>
    </row>
    <row r="51" spans="1:16384">
      <c r="A51" s="5">
        <f>YEAR(B51)</f>
        <v>2016</v>
      </c>
      <c r="B51" s="6">
        <f>EDATE(B42,12)</f>
        <v>42370</v>
      </c>
      <c r="C51" s="6">
        <f>EOMONTH(B51,11)</f>
        <v>42735</v>
      </c>
      <c r="D51" s="7" t="s">
        <v>1</v>
      </c>
      <c r="E51" s="7" t="s">
        <v>2</v>
      </c>
      <c r="F51">
        <f>data!G10</f>
        <v>448336.304</v>
      </c>
      <c r="G51" t="s">
        <v>3</v>
      </c>
      <c r="H51" t="s">
        <v>4</v>
      </c>
      <c r="I51" s="0"/>
      <c r="J51" t="s">
        <f>J42</f>
        <v>9</v>
      </c>
    </row>
    <row r="52" spans="1:16384">
      <c r="A52" s="5">
        <f>YEAR(B52)</f>
        <v>2016</v>
      </c>
      <c r="B52" s="6">
        <f>EDATE(B43,12)</f>
        <v>42370</v>
      </c>
      <c r="C52" s="6">
        <f>EOMONTH(B52,11)</f>
        <v>42735</v>
      </c>
      <c r="D52" s="7" t="s">
        <v>1</v>
      </c>
      <c r="E52" s="7" t="s">
        <v>2</v>
      </c>
      <c r="F52">
        <f>data!G11</f>
        <v>709288.32999999996</v>
      </c>
      <c r="G52" t="s">
        <v>3</v>
      </c>
      <c r="H52" t="s">
        <v>4</v>
      </c>
      <c r="I52" s="0"/>
      <c r="J52" t="s">
        <f>J43</f>
        <v>10</v>
      </c>
    </row>
    <row r="53" spans="1:16384">
      <c r="A53" s="5">
        <f>YEAR(B53)</f>
        <v>2016</v>
      </c>
      <c r="B53" s="6">
        <f>EDATE(B44,12)</f>
        <v>42370</v>
      </c>
      <c r="C53" s="6">
        <f>EOMONTH(B53,11)</f>
        <v>42735</v>
      </c>
      <c r="D53" s="7" t="s">
        <v>1</v>
      </c>
      <c r="E53" s="7" t="s">
        <v>2</v>
      </c>
      <c r="F53">
        <f>data!G12</f>
        <v>67762.206999999995</v>
      </c>
      <c r="G53" t="s">
        <v>3</v>
      </c>
      <c r="H53" t="s">
        <v>4</v>
      </c>
      <c r="I53" s="0"/>
      <c r="J53" t="s">
        <f>J44</f>
        <v>11</v>
      </c>
    </row>
    <row r="54" spans="1:16384">
      <c r="A54" s="5">
        <f>YEAR(B54)</f>
        <v>2016</v>
      </c>
      <c r="B54" s="6">
        <f>EDATE(B45,12)</f>
        <v>42370</v>
      </c>
      <c r="C54" s="6">
        <f>EOMONTH(B54,11)</f>
        <v>42735</v>
      </c>
      <c r="D54" s="7" t="s">
        <v>1</v>
      </c>
      <c r="E54" s="7" t="s">
        <v>2</v>
      </c>
      <c r="F54">
        <f>data!G13</f>
        <v>777050.53700000001</v>
      </c>
      <c r="G54" t="s">
        <v>3</v>
      </c>
      <c r="H54" t="s">
        <v>4</v>
      </c>
      <c r="I54" s="0"/>
      <c r="J54" t="s">
        <f>J45</f>
        <v>12</v>
      </c>
    </row>
    <row r="55" spans="1:16384">
      <c r="A55" s="5">
        <f>YEAR(B55)</f>
        <v>2016</v>
      </c>
      <c r="B55" s="6">
        <f>EDATE(B46,12)</f>
        <v>42370</v>
      </c>
      <c r="C55" s="6">
        <f>EOMONTH(B55,11)</f>
        <v>42735</v>
      </c>
      <c r="D55" s="7" t="s">
        <v>1</v>
      </c>
      <c r="E55" s="7" t="s">
        <v>2</v>
      </c>
      <c r="F55">
        <f>data!G14</f>
        <v>27666824.173</v>
      </c>
      <c r="G55" t="s">
        <v>3</v>
      </c>
      <c r="H55" t="s">
        <v>4</v>
      </c>
      <c r="I55" s="0"/>
      <c r="J55" t="s">
        <f>J46</f>
        <v>13</v>
      </c>
    </row>
    <row r="56" spans="1:16384">
      <c r="A56" s="5">
        <f>YEAR(B56)</f>
        <v>2017</v>
      </c>
      <c r="B56" s="6">
        <f>EDATE(B47,12)</f>
        <v>42736</v>
      </c>
      <c r="C56" s="6">
        <f>EOMONTH(B56,11)</f>
        <v>43100</v>
      </c>
      <c r="D56" s="7" t="s">
        <v>1</v>
      </c>
      <c r="E56" s="7" t="s">
        <v>2</v>
      </c>
      <c r="F56">
        <f>data!H6</f>
        <v>139123.23300000001</v>
      </c>
      <c r="G56" t="s">
        <v>3</v>
      </c>
      <c r="H56" t="s">
        <v>4</v>
      </c>
      <c r="I56" s="0"/>
      <c r="J56" t="s">
        <f>J47</f>
        <v>5</v>
      </c>
    </row>
    <row r="57" spans="1:16384">
      <c r="A57" s="5">
        <f>YEAR(B57)</f>
        <v>2017</v>
      </c>
      <c r="B57" s="6">
        <f>EDATE(B48,12)</f>
        <v>42736</v>
      </c>
      <c r="C57" s="6">
        <f>EOMONTH(B57,11)</f>
        <v>43100</v>
      </c>
      <c r="D57" s="7" t="s">
        <v>1</v>
      </c>
      <c r="E57" s="7" t="s">
        <v>2</v>
      </c>
      <c r="F57">
        <f>data!H7</f>
        <v>91954.119000000006</v>
      </c>
      <c r="G57" t="s">
        <v>3</v>
      </c>
      <c r="H57" t="s">
        <v>4</v>
      </c>
      <c r="I57" s="0"/>
      <c r="J57" t="s">
        <f>J48</f>
        <v>6</v>
      </c>
    </row>
    <row r="58" spans="1:16384">
      <c r="A58" s="5">
        <f>YEAR(B58)</f>
        <v>2017</v>
      </c>
      <c r="B58" s="6">
        <f>EDATE(B49,12)</f>
        <v>42736</v>
      </c>
      <c r="C58" s="6">
        <f>EOMONTH(B58,11)</f>
        <v>43100</v>
      </c>
      <c r="D58" s="7" t="s">
        <v>1</v>
      </c>
      <c r="E58" s="7" t="s">
        <v>2</v>
      </c>
      <c r="F58">
        <f>data!H8</f>
        <v>149862.47200000001</v>
      </c>
      <c r="G58" t="s">
        <v>3</v>
      </c>
      <c r="H58" t="s">
        <v>4</v>
      </c>
      <c r="I58" s="0"/>
      <c r="J58" t="s">
        <f>J49</f>
        <v>7</v>
      </c>
    </row>
    <row r="59" spans="1:16384">
      <c r="A59" s="5">
        <f>YEAR(B59)</f>
        <v>2017</v>
      </c>
      <c r="B59" s="6">
        <f>EDATE(B50,12)</f>
        <v>42736</v>
      </c>
      <c r="C59" s="6">
        <f>EOMONTH(B59,11)</f>
        <v>43100</v>
      </c>
      <c r="D59" s="7" t="s">
        <v>1</v>
      </c>
      <c r="E59" s="7" t="s">
        <v>2</v>
      </c>
      <c r="F59">
        <f>data!H9</f>
        <v>70703.084499999997</v>
      </c>
      <c r="G59" t="s">
        <v>3</v>
      </c>
      <c r="H59" t="s">
        <v>4</v>
      </c>
      <c r="I59" s="0"/>
      <c r="J59" t="s">
        <f>J50</f>
        <v>8</v>
      </c>
    </row>
    <row r="60" spans="1:16384">
      <c r="A60" s="5">
        <f>YEAR(B60)</f>
        <v>2017</v>
      </c>
      <c r="B60" s="6">
        <f>EDATE(B51,12)</f>
        <v>42736</v>
      </c>
      <c r="C60" s="6">
        <f>EOMONTH(B60,11)</f>
        <v>43100</v>
      </c>
      <c r="D60" s="7" t="s">
        <v>1</v>
      </c>
      <c r="E60" s="7" t="s">
        <v>2</v>
      </c>
      <c r="F60">
        <f>data!H10</f>
        <v>451642.90850000002</v>
      </c>
      <c r="G60" t="s">
        <v>3</v>
      </c>
      <c r="H60" t="s">
        <v>4</v>
      </c>
      <c r="I60" s="0"/>
      <c r="J60" t="s">
        <f>J51</f>
        <v>9</v>
      </c>
    </row>
    <row r="61" spans="1:16384">
      <c r="A61" s="5">
        <f>YEAR(B61)</f>
        <v>2017</v>
      </c>
      <c r="B61" s="6">
        <f>EDATE(B52,12)</f>
        <v>42736</v>
      </c>
      <c r="C61" s="6">
        <f>EOMONTH(B61,11)</f>
        <v>43100</v>
      </c>
      <c r="D61" s="7" t="s">
        <v>1</v>
      </c>
      <c r="E61" s="7" t="s">
        <v>2</v>
      </c>
      <c r="F61">
        <f>data!H11</f>
        <v>704246.17500000005</v>
      </c>
      <c r="G61" t="s">
        <v>3</v>
      </c>
      <c r="H61" t="s">
        <v>4</v>
      </c>
      <c r="I61" s="0"/>
      <c r="J61" t="s">
        <f>J52</f>
        <v>10</v>
      </c>
    </row>
    <row r="62" spans="1:16384">
      <c r="A62" s="5">
        <f>YEAR(B62)</f>
        <v>2017</v>
      </c>
      <c r="B62" s="6">
        <f>EDATE(B53,12)</f>
        <v>42736</v>
      </c>
      <c r="C62" s="6">
        <f>EOMONTH(B62,11)</f>
        <v>43100</v>
      </c>
      <c r="D62" s="7" t="s">
        <v>1</v>
      </c>
      <c r="E62" s="7" t="s">
        <v>2</v>
      </c>
      <c r="F62">
        <f>data!H12</f>
        <v>70703.084499999997</v>
      </c>
      <c r="G62" t="s">
        <v>3</v>
      </c>
      <c r="H62" t="s">
        <v>4</v>
      </c>
      <c r="I62" s="0"/>
      <c r="J62" t="s">
        <f>J53</f>
        <v>11</v>
      </c>
    </row>
    <row r="63" spans="1:16384">
      <c r="A63" s="5">
        <f>YEAR(B63)</f>
        <v>2017</v>
      </c>
      <c r="B63" s="6">
        <f>EDATE(B54,12)</f>
        <v>42736</v>
      </c>
      <c r="C63" s="6">
        <f>EOMONTH(B63,11)</f>
        <v>43100</v>
      </c>
      <c r="D63" s="7" t="s">
        <v>1</v>
      </c>
      <c r="E63" s="7" t="s">
        <v>2</v>
      </c>
      <c r="F63">
        <f>data!H13</f>
        <v>774949.25950000004</v>
      </c>
      <c r="G63" t="s">
        <v>3</v>
      </c>
      <c r="H63" t="s">
        <v>4</v>
      </c>
      <c r="I63" s="0"/>
      <c r="J63" t="s">
        <f>J54</f>
        <v>12</v>
      </c>
    </row>
    <row r="64" spans="1:16384">
      <c r="A64" s="5">
        <f>YEAR(B64)</f>
        <v>2017</v>
      </c>
      <c r="B64" s="6">
        <f>EDATE(B55,12)</f>
        <v>42736</v>
      </c>
      <c r="C64" s="6">
        <f>EOMONTH(B64,11)</f>
        <v>43100</v>
      </c>
      <c r="D64" s="7" t="s">
        <v>1</v>
      </c>
      <c r="E64" s="7" t="s">
        <v>2</v>
      </c>
      <c r="F64">
        <f>data!H14</f>
        <v>27366975.034000002</v>
      </c>
      <c r="G64" t="s">
        <v>3</v>
      </c>
      <c r="H64" t="s">
        <v>4</v>
      </c>
      <c r="I64" s="0"/>
      <c r="J64" t="s">
        <f>J55</f>
        <v>13</v>
      </c>
    </row>
    <row r="65" spans="1:16384">
      <c r="A65" s="5">
        <f>YEAR(B65)</f>
        <v>2018</v>
      </c>
      <c r="B65" s="6">
        <f>EDATE(B56,12)</f>
        <v>43101</v>
      </c>
      <c r="C65" s="6">
        <f>EOMONTH(B65,11)</f>
        <v>43465</v>
      </c>
      <c r="D65" s="7" t="s">
        <v>1</v>
      </c>
      <c r="E65" s="7" t="s">
        <v>2</v>
      </c>
      <c r="F65">
        <f>data!I6</f>
        <v>122881.148</v>
      </c>
      <c r="G65" t="s">
        <v>3</v>
      </c>
      <c r="H65" t="s">
        <v>4</v>
      </c>
      <c r="I65" s="0"/>
      <c r="J65" t="s">
        <f>J56</f>
        <v>5</v>
      </c>
    </row>
    <row r="66" spans="1:16384">
      <c r="A66" s="5">
        <f>YEAR(B66)</f>
        <v>2018</v>
      </c>
      <c r="B66" s="6">
        <f>EDATE(B57,12)</f>
        <v>43101</v>
      </c>
      <c r="C66" s="6">
        <f>EOMONTH(B66,11)</f>
        <v>43465</v>
      </c>
      <c r="D66" s="7" t="s">
        <v>1</v>
      </c>
      <c r="E66" s="7" t="s">
        <v>2</v>
      </c>
      <c r="F66">
        <f>data!I7</f>
        <v>85474.104000000007</v>
      </c>
      <c r="G66" t="s">
        <v>3</v>
      </c>
      <c r="H66" t="s">
        <v>4</v>
      </c>
      <c r="I66" s="0"/>
      <c r="J66" t="s">
        <f>J57</f>
        <v>6</v>
      </c>
    </row>
    <row r="67" spans="1:16384">
      <c r="A67" s="5">
        <f>YEAR(B67)</f>
        <v>2018</v>
      </c>
      <c r="B67" s="6">
        <f>EDATE(B58,12)</f>
        <v>43101</v>
      </c>
      <c r="C67" s="6">
        <f>EOMONTH(B67,11)</f>
        <v>43465</v>
      </c>
      <c r="D67" s="7" t="s">
        <v>1</v>
      </c>
      <c r="E67" s="7" t="s">
        <v>2</v>
      </c>
      <c r="F67">
        <f>data!I8</f>
        <v>151299.20699999999</v>
      </c>
      <c r="G67" t="s">
        <v>3</v>
      </c>
      <c r="H67" t="s">
        <v>4</v>
      </c>
      <c r="I67" s="0"/>
      <c r="J67" t="s">
        <f>J58</f>
        <v>7</v>
      </c>
    </row>
    <row r="68" spans="1:16384">
      <c r="A68" s="5">
        <f>YEAR(B68)</f>
        <v>2018</v>
      </c>
      <c r="B68" s="6">
        <f>EDATE(B59,12)</f>
        <v>43101</v>
      </c>
      <c r="C68" s="6">
        <f>EOMONTH(B68,11)</f>
        <v>43465</v>
      </c>
      <c r="D68" s="7" t="s">
        <v>1</v>
      </c>
      <c r="E68" s="7" t="s">
        <v>2</v>
      </c>
      <c r="F68">
        <f>data!I9</f>
        <v>81509.521500000003</v>
      </c>
      <c r="G68" t="s">
        <v>3</v>
      </c>
      <c r="H68" t="s">
        <v>4</v>
      </c>
      <c r="I68" s="0"/>
      <c r="J68" t="s">
        <f>J59</f>
        <v>8</v>
      </c>
    </row>
    <row r="69" spans="1:16384">
      <c r="A69" s="5">
        <f>YEAR(B69)</f>
        <v>2018</v>
      </c>
      <c r="B69" s="6">
        <f>EDATE(B60,12)</f>
        <v>43101</v>
      </c>
      <c r="C69" s="6">
        <f>EOMONTH(B69,11)</f>
        <v>43465</v>
      </c>
      <c r="D69" s="7" t="s">
        <v>1</v>
      </c>
      <c r="E69" s="7" t="s">
        <v>2</v>
      </c>
      <c r="F69">
        <f>data!I10</f>
        <v>441163.98050000006</v>
      </c>
      <c r="G69" t="s">
        <v>3</v>
      </c>
      <c r="H69" t="s">
        <v>4</v>
      </c>
      <c r="I69" s="0"/>
      <c r="J69" t="s">
        <f>J60</f>
        <v>9</v>
      </c>
    </row>
    <row r="70" spans="1:16384">
      <c r="A70" s="5">
        <f>YEAR(B70)</f>
        <v>2018</v>
      </c>
      <c r="B70" s="6">
        <f>EDATE(B61,12)</f>
        <v>43101</v>
      </c>
      <c r="C70" s="6">
        <f>EOMONTH(B70,11)</f>
        <v>43465</v>
      </c>
      <c r="D70" s="7" t="s">
        <v>1</v>
      </c>
      <c r="E70" s="7" t="s">
        <v>2</v>
      </c>
      <c r="F70">
        <f>data!I11</f>
        <v>728635.549</v>
      </c>
      <c r="G70" t="s">
        <v>3</v>
      </c>
      <c r="H70" t="s">
        <v>4</v>
      </c>
      <c r="I70" s="0"/>
      <c r="J70" t="s">
        <f>J61</f>
        <v>10</v>
      </c>
    </row>
    <row r="71" spans="1:16384">
      <c r="A71" s="5">
        <f>YEAR(B71)</f>
        <v>2018</v>
      </c>
      <c r="B71" s="6">
        <f>EDATE(B62,12)</f>
        <v>43101</v>
      </c>
      <c r="C71" s="6">
        <f>EOMONTH(B71,11)</f>
        <v>43465</v>
      </c>
      <c r="D71" s="7" t="s">
        <v>1</v>
      </c>
      <c r="E71" s="7" t="s">
        <v>2</v>
      </c>
      <c r="F71">
        <f>data!I12</f>
        <v>81509.521500000003</v>
      </c>
      <c r="G71" t="s">
        <v>3</v>
      </c>
      <c r="H71" t="s">
        <v>4</v>
      </c>
      <c r="I71" s="0"/>
      <c r="J71" t="s">
        <f>J62</f>
        <v>11</v>
      </c>
    </row>
    <row r="72" spans="1:16384">
      <c r="A72" s="5">
        <f>YEAR(B72)</f>
        <v>2018</v>
      </c>
      <c r="B72" s="6">
        <f>EDATE(B63,12)</f>
        <v>43101</v>
      </c>
      <c r="C72" s="6">
        <f>EOMONTH(B72,11)</f>
        <v>43465</v>
      </c>
      <c r="D72" s="7" t="s">
        <v>1</v>
      </c>
      <c r="E72" s="7" t="s">
        <v>2</v>
      </c>
      <c r="F72">
        <f>data!I13</f>
        <v>810145.07050000003</v>
      </c>
      <c r="G72" t="s">
        <v>3</v>
      </c>
      <c r="H72" t="s">
        <v>4</v>
      </c>
      <c r="I72" s="0"/>
      <c r="J72" t="s">
        <f>J63</f>
        <v>12</v>
      </c>
    </row>
    <row r="73" spans="1:16384">
      <c r="A73" s="5">
        <f>YEAR(B73)</f>
        <v>2018</v>
      </c>
      <c r="B73" s="6">
        <f>EDATE(B64,12)</f>
        <v>43101</v>
      </c>
      <c r="C73" s="6">
        <f>EOMONTH(B73,11)</f>
        <v>43465</v>
      </c>
      <c r="D73" s="7" t="s">
        <v>1</v>
      </c>
      <c r="E73" s="7" t="s">
        <v>2</v>
      </c>
      <c r="F73">
        <f>data!I14</f>
        <v>27516657.166999999</v>
      </c>
      <c r="G73" t="s">
        <v>3</v>
      </c>
      <c r="H73" t="s">
        <v>4</v>
      </c>
      <c r="I73" s="0"/>
      <c r="J73" t="s">
        <f>J64</f>
        <v>13</v>
      </c>
    </row>
    <row r="74" spans="1:16384">
      <c r="A74" s="5">
        <f>YEAR(B74)</f>
        <v>2019</v>
      </c>
      <c r="B74" s="6">
        <f>EDATE(B65,12)</f>
        <v>43466</v>
      </c>
      <c r="C74" s="6">
        <f>EOMONTH(B74,11)</f>
        <v>43830</v>
      </c>
      <c r="D74" s="7" t="s">
        <v>1</v>
      </c>
      <c r="E74" s="7" t="s">
        <v>2</v>
      </c>
      <c r="F74">
        <f>data!J6</f>
        <v>96991.486999999994</v>
      </c>
      <c r="G74" t="s">
        <v>3</v>
      </c>
      <c r="H74" t="s">
        <v>4</v>
      </c>
      <c r="I74" s="0"/>
      <c r="J74" t="s">
        <f>J65</f>
        <v>5</v>
      </c>
    </row>
    <row r="75" spans="1:16384">
      <c r="A75" s="5">
        <f>YEAR(B75)</f>
        <v>2019</v>
      </c>
      <c r="B75" s="6">
        <f>EDATE(B66,12)</f>
        <v>43466</v>
      </c>
      <c r="C75" s="6">
        <f>EOMONTH(B75,11)</f>
        <v>43830</v>
      </c>
      <c r="D75" s="7" t="s">
        <v>1</v>
      </c>
      <c r="E75" s="7" t="s">
        <v>2</v>
      </c>
      <c r="F75">
        <f>data!J7</f>
        <v>91676.293999999994</v>
      </c>
      <c r="G75" t="s">
        <v>3</v>
      </c>
      <c r="H75" t="s">
        <v>4</v>
      </c>
      <c r="I75" s="0"/>
      <c r="J75" t="s">
        <f>J66</f>
        <v>6</v>
      </c>
    </row>
    <row r="76" spans="1:16384">
      <c r="A76" s="5">
        <f>YEAR(B76)</f>
        <v>2019</v>
      </c>
      <c r="B76" s="6">
        <f>EDATE(B67,12)</f>
        <v>43466</v>
      </c>
      <c r="C76" s="6">
        <f>EOMONTH(B76,11)</f>
        <v>43830</v>
      </c>
      <c r="D76" s="7" t="s">
        <v>1</v>
      </c>
      <c r="E76" s="7" t="s">
        <v>2</v>
      </c>
      <c r="F76">
        <f>data!J8</f>
        <v>162571.606</v>
      </c>
      <c r="G76" t="s">
        <v>3</v>
      </c>
      <c r="H76" t="s">
        <v>4</v>
      </c>
      <c r="I76" s="0"/>
      <c r="J76" t="s">
        <f>J67</f>
        <v>7</v>
      </c>
    </row>
    <row r="77" spans="1:16384">
      <c r="A77" s="5">
        <f>YEAR(B77)</f>
        <v>2019</v>
      </c>
      <c r="B77" s="6">
        <f>EDATE(B68,12)</f>
        <v>43466</v>
      </c>
      <c r="C77" s="6">
        <f>EOMONTH(B77,11)</f>
        <v>43830</v>
      </c>
      <c r="D77" s="7" t="s">
        <v>1</v>
      </c>
      <c r="E77" s="7" t="s">
        <v>2</v>
      </c>
      <c r="F77">
        <f>data!J9</f>
        <v>83303.767999999996</v>
      </c>
      <c r="G77" t="s">
        <v>3</v>
      </c>
      <c r="H77" t="s">
        <v>4</v>
      </c>
      <c r="I77" s="0"/>
      <c r="J77" t="s">
        <f>J68</f>
        <v>8</v>
      </c>
    </row>
    <row r="78" spans="1:16384">
      <c r="A78" s="5">
        <f>YEAR(B78)</f>
        <v>2019</v>
      </c>
      <c r="B78" s="6">
        <f>EDATE(B69,12)</f>
        <v>43466</v>
      </c>
      <c r="C78" s="6">
        <f>EOMONTH(B78,11)</f>
        <v>43830</v>
      </c>
      <c r="D78" s="7" t="s">
        <v>1</v>
      </c>
      <c r="E78" s="7" t="s">
        <v>2</v>
      </c>
      <c r="F78">
        <f>data!J10</f>
        <v>434543.15499999997</v>
      </c>
      <c r="G78" t="s">
        <v>3</v>
      </c>
      <c r="H78" t="s">
        <v>4</v>
      </c>
      <c r="I78" s="0"/>
      <c r="J78" t="s">
        <f>J69</f>
        <v>9</v>
      </c>
    </row>
    <row r="79" spans="1:16384">
      <c r="A79" s="5">
        <f>YEAR(B79)</f>
        <v>2019</v>
      </c>
      <c r="B79" s="6">
        <f>EDATE(B70,12)</f>
        <v>43466</v>
      </c>
      <c r="C79" s="6">
        <f>EOMONTH(B79,11)</f>
        <v>43830</v>
      </c>
      <c r="D79" s="7" t="s">
        <v>1</v>
      </c>
      <c r="E79" s="7" t="s">
        <v>2</v>
      </c>
      <c r="F79">
        <f>data!J11</f>
        <v>844182.93299999996</v>
      </c>
      <c r="G79" t="s">
        <v>3</v>
      </c>
      <c r="H79" t="s">
        <v>4</v>
      </c>
      <c r="I79" s="0"/>
      <c r="J79" t="s">
        <f>J70</f>
        <v>10</v>
      </c>
    </row>
    <row r="80" spans="1:16384">
      <c r="A80" s="5">
        <f>YEAR(B80)</f>
        <v>2019</v>
      </c>
      <c r="B80" s="6">
        <f>EDATE(B71,12)</f>
        <v>43466</v>
      </c>
      <c r="C80" s="6">
        <f>EOMONTH(B80,11)</f>
        <v>43830</v>
      </c>
      <c r="D80" s="7" t="s">
        <v>1</v>
      </c>
      <c r="E80" s="7" t="s">
        <v>2</v>
      </c>
      <c r="F80">
        <f>data!J12</f>
        <v>83303.767999999996</v>
      </c>
      <c r="G80" t="s">
        <v>3</v>
      </c>
      <c r="H80" t="s">
        <v>4</v>
      </c>
      <c r="I80" s="0"/>
      <c r="J80" t="s">
        <f>J71</f>
        <v>11</v>
      </c>
    </row>
    <row r="81" spans="1:16384">
      <c r="A81" s="5">
        <f>YEAR(B81)</f>
        <v>2019</v>
      </c>
      <c r="B81" s="6">
        <f>EDATE(B72,12)</f>
        <v>43466</v>
      </c>
      <c r="C81" s="6">
        <f>EOMONTH(B81,11)</f>
        <v>43830</v>
      </c>
      <c r="D81" s="7" t="s">
        <v>1</v>
      </c>
      <c r="E81" s="7" t="s">
        <v>2</v>
      </c>
      <c r="F81">
        <f>data!J13</f>
        <v>927486.701</v>
      </c>
      <c r="G81" t="s">
        <v>3</v>
      </c>
      <c r="H81" t="s">
        <v>4</v>
      </c>
      <c r="I81" s="0"/>
      <c r="J81" t="s">
        <f>J72</f>
        <v>12</v>
      </c>
    </row>
    <row r="82" spans="1:16384">
      <c r="A82" s="5">
        <f>YEAR(B82)</f>
        <v>2019</v>
      </c>
      <c r="B82" s="6">
        <f>EDATE(B73,12)</f>
        <v>43466</v>
      </c>
      <c r="C82" s="6">
        <f>EOMONTH(B82,11)</f>
        <v>43830</v>
      </c>
      <c r="D82" s="7" t="s">
        <v>1</v>
      </c>
      <c r="E82" s="7" t="s">
        <v>2</v>
      </c>
      <c r="F82">
        <f>data!J14</f>
        <v>27093174.368999999</v>
      </c>
      <c r="G82" t="s">
        <v>3</v>
      </c>
      <c r="H82" t="s">
        <v>4</v>
      </c>
      <c r="I82" s="0"/>
      <c r="J82" t="s">
        <f>J73</f>
        <v>13</v>
      </c>
    </row>
    <row r="83" spans="1:16384">
      <c r="A83" s="5"/>
      <c r="B83" s="6"/>
      <c r="C83" s="6"/>
    </row>
    <row r="84" spans="1:16384">
      <c r="A84" s="5"/>
      <c r="B84" s="6"/>
      <c r="C84" s="6"/>
    </row>
    <row r="85" spans="1:16384">
      <c r="A85" s="5"/>
      <c r="B85" s="6"/>
      <c r="C85" s="6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" right="0.7" top="0.787401575" bottom="0.787401575" header="0.3" footer="0.3"/>
  <pageSetup blackAndWhite="0" cellComments="asDisplayed" draft="0" errors="displayed" orientation="portrait" pageOrder="downThenOver" paperSize="9" scale="100" useFirstPageNumber="0"/>
  <headerFooter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J38"/>
  <sheetViews>
    <sheetView workbookViewId="0">
      <selection activeCell="B17" sqref="B17"/>
    </sheetView>
  </sheetViews>
  <sheetFormatPr defaultRowHeight="15.75"/>
  <cols>
    <col min="1" max="1" style="1" width="33.75" customWidth="1"/>
    <col min="2" max="5" style="1" width="9.142307692307693"/>
    <col min="6" max="6" style="8" width="11.25" bestFit="1" customWidth="1"/>
    <col min="7" max="16384" style="1" width="9.142307692307693"/>
  </cols>
  <sheetData>
    <row r="1" spans="1:10">
      <c r="A1" t="inlineStr">
        <is>
          <t>Título</t>
        </is>
      </c>
      <c r="B1" t="inlineStr">
        <is>
          <t>balance-electrico_2011_2014</t>
        </is>
      </c>
    </row>
    <row r="2" spans="1:10">
      <c r="A2" t="inlineStr">
        <is>
          <t>Comunidades autónomas</t>
        </is>
      </c>
      <c r="B2" t="inlineStr">
        <is>
          <t>COMUNIDAD DE MADRID</t>
        </is>
      </c>
    </row>
    <row r="3" spans="1:10">
      <c r="A3" t="inlineStr">
        <is>
          <t>Magnitudes</t>
        </is>
      </c>
      <c r="B3" t="s">
        <v>3</v>
      </c>
    </row>
    <row r="4" spans="1:10">
      <c r="A4" t="s">
        <v>14</v>
      </c>
    </row>
    <row r="5" spans="1:10">
      <c r="A5" t="s">
        <v>14</v>
      </c>
      <c r="B5" s="9" t="inlineStr">
        <is>
          <t>2011</t>
        </is>
      </c>
      <c r="C5" s="9" t="inlineStr">
        <is>
          <t>2012</t>
        </is>
      </c>
      <c r="D5" s="9" t="inlineStr">
        <is>
          <t>2013</t>
        </is>
      </c>
      <c r="E5" s="9" t="inlineStr">
        <is>
          <t>2014</t>
        </is>
      </c>
      <c r="F5" s="10" t="inlineStr">
        <is>
          <t>2015</t>
        </is>
      </c>
      <c r="G5" s="9" t="inlineStr">
        <is>
          <t>2016</t>
        </is>
      </c>
      <c r="H5" s="9" t="inlineStr">
        <is>
          <t>2017</t>
        </is>
      </c>
      <c r="I5" s="9" t="inlineStr">
        <is>
          <t>2018</t>
        </is>
      </c>
      <c r="J5" s="9" t="inlineStr">
        <is>
          <t>2019</t>
        </is>
      </c>
    </row>
    <row r="6" spans="1:10">
      <c r="A6" t="s">
        <v>5</v>
      </c>
      <c r="B6">
        <v>242713.897</v>
      </c>
      <c r="C6">
        <v>64366.148999999998</v>
      </c>
      <c r="D6">
        <v>165745.65599999999</v>
      </c>
      <c r="E6">
        <v>202371.40900000001</v>
      </c>
      <c r="F6">
        <v>131532.20000000001</v>
      </c>
      <c r="G6">
        <v>154125.421</v>
      </c>
      <c r="H6">
        <v>139123.23300000001</v>
      </c>
      <c r="I6">
        <v>122881.148</v>
      </c>
      <c r="J6">
        <v>96991.486999999994</v>
      </c>
    </row>
    <row r="7" spans="1:10">
      <c r="A7" t="s">
        <v>6</v>
      </c>
      <c r="B7">
        <v>60513.794000000002</v>
      </c>
      <c r="C7">
        <v>80340.487999999998</v>
      </c>
      <c r="D7">
        <v>92174.059999999998</v>
      </c>
      <c r="E7">
        <v>93257.066000000006</v>
      </c>
      <c r="F7">
        <v>93788.111999999994</v>
      </c>
      <c r="G7">
        <v>88527.027000000002</v>
      </c>
      <c r="H7">
        <v>91954.119000000006</v>
      </c>
      <c r="I7">
        <v>85474.104000000007</v>
      </c>
      <c r="J7">
        <v>91676.293999999994</v>
      </c>
    </row>
    <row r="8" spans="1:10">
      <c r="A8" t="s">
        <v>7</v>
      </c>
      <c r="B8">
        <v>163968.69899999999</v>
      </c>
      <c r="C8">
        <v>167838.78400000001</v>
      </c>
      <c r="D8">
        <v>259099.41899999999</v>
      </c>
      <c r="E8">
        <v>204880.62899999999</v>
      </c>
      <c r="F8">
        <v>156870.739</v>
      </c>
      <c r="G8">
        <v>137921.649</v>
      </c>
      <c r="H8">
        <v>149862.47200000001</v>
      </c>
      <c r="I8">
        <v>151299.20699999999</v>
      </c>
      <c r="J8">
        <v>162571.606</v>
      </c>
    </row>
    <row r="9" spans="1:10">
      <c r="A9" t="s">
        <v>8</v>
      </c>
      <c r="B9">
        <v>76815.1535</v>
      </c>
      <c r="C9">
        <v>65095.877999999997</v>
      </c>
      <c r="D9">
        <v>13503.181500000001</v>
      </c>
      <c r="E9">
        <v>32410.415000000001</v>
      </c>
      <c r="F9">
        <v>62844.877</v>
      </c>
      <c r="G9">
        <v>67762.206999999995</v>
      </c>
      <c r="H9">
        <v>70703.084499999997</v>
      </c>
      <c r="I9">
        <v>81509.521500000003</v>
      </c>
      <c r="J9">
        <v>83303.767999999996</v>
      </c>
    </row>
    <row r="10" spans="1:10">
      <c r="A10" t="s">
        <v>9</v>
      </c>
      <c r="B10">
        <v>544011.54350000003</v>
      </c>
      <c r="C10">
        <v>377641.299</v>
      </c>
      <c r="D10">
        <v>530522.31649999996</v>
      </c>
      <c r="E10">
        <v>532919.51900000009</v>
      </c>
      <c r="F10">
        <v>445035.92799999996</v>
      </c>
      <c r="G10">
        <v>448336.304</v>
      </c>
      <c r="H10">
        <v>451642.90850000002</v>
      </c>
      <c r="I10">
        <v>441163.98050000006</v>
      </c>
      <c r="J10">
        <v>434543.15499999997</v>
      </c>
    </row>
    <row r="11" spans="1:10">
      <c r="A11" t="s">
        <v>10</v>
      </c>
      <c r="B11">
        <v>1127450.9990000001</v>
      </c>
      <c r="C11">
        <v>1226521.4539999999</v>
      </c>
      <c r="D11">
        <v>1086329.0519999999</v>
      </c>
      <c r="E11">
        <v>736528.25100000005</v>
      </c>
      <c r="F11">
        <v>694046.94900000002</v>
      </c>
      <c r="G11">
        <v>709288.32999999996</v>
      </c>
      <c r="H11">
        <v>704246.17500000005</v>
      </c>
      <c r="I11">
        <v>728635.549</v>
      </c>
      <c r="J11">
        <v>844182.93299999996</v>
      </c>
    </row>
    <row r="12" spans="1:10">
      <c r="A12" t="s">
        <v>11</v>
      </c>
      <c r="B12">
        <v>76815.1535</v>
      </c>
      <c r="C12">
        <v>65095.877999999997</v>
      </c>
      <c r="D12">
        <v>13503.181500000001</v>
      </c>
      <c r="E12">
        <v>32410.415000000001</v>
      </c>
      <c r="F12">
        <v>62844.877</v>
      </c>
      <c r="G12">
        <v>67762.206999999995</v>
      </c>
      <c r="H12">
        <v>70703.084499999997</v>
      </c>
      <c r="I12">
        <v>81509.521500000003</v>
      </c>
      <c r="J12">
        <v>83303.767999999996</v>
      </c>
    </row>
    <row r="13" spans="1:10">
      <c r="A13" t="s">
        <v>12</v>
      </c>
      <c r="B13">
        <v>1204266.1525000001</v>
      </c>
      <c r="C13">
        <v>1291617.3319999999</v>
      </c>
      <c r="D13">
        <v>1099832.2334999999</v>
      </c>
      <c r="E13">
        <v>768938.66600000008</v>
      </c>
      <c r="F13">
        <v>756891.826</v>
      </c>
      <c r="G13">
        <v>777050.53700000001</v>
      </c>
      <c r="H13">
        <v>774949.25950000004</v>
      </c>
      <c r="I13">
        <v>810145.07050000003</v>
      </c>
      <c r="J13">
        <v>927486.701</v>
      </c>
    </row>
    <row r="14" spans="1:10">
      <c r="A14" t="s">
        <v>13</v>
      </c>
      <c r="B14">
        <v>29193196.182999998</v>
      </c>
      <c r="C14">
        <v>29109572.910999998</v>
      </c>
      <c r="D14">
        <v>27969289.857999999</v>
      </c>
      <c r="E14">
        <v>27065009.401999999</v>
      </c>
      <c r="F14">
        <v>27589414.530999999</v>
      </c>
      <c r="G14">
        <v>27666824.173</v>
      </c>
      <c r="H14">
        <v>27366975.034000002</v>
      </c>
      <c r="I14">
        <v>27516657.166999999</v>
      </c>
      <c r="J14">
        <v>27093174.368999999</v>
      </c>
    </row>
    <row r="15" spans="1:10">
      <c r="A15" t="inlineStr">
        <is>
          <t>Demanda en b.c.</t>
        </is>
      </c>
      <c r="B15">
        <v>30941473.878999997</v>
      </c>
      <c r="C15">
        <v>30778831.541999999</v>
      </c>
      <c r="D15">
        <v>29599644.408</v>
      </c>
      <c r="E15">
        <v>28366867.586999997</v>
      </c>
      <c r="F15">
        <v>28791342.285</v>
      </c>
      <c r="G15">
        <v>28892211.013999999</v>
      </c>
      <c r="H15">
        <v>28593567.202000003</v>
      </c>
      <c r="I15">
        <v>28767966.217999998</v>
      </c>
      <c r="J15">
        <v>28455204.224999998</v>
      </c>
    </row>
    <row r="16" spans="1:10">
      <c r="A16" t="s">
        <v>14</v>
      </c>
    </row>
    <row r="17" spans="1:10">
      <c r="A17" t="inlineStr">
        <is>
          <t>Notas</t>
        </is>
      </c>
    </row>
    <row r="18" spans="1:10">
      <c r="A18" t="s">
        <v>14</v>
      </c>
      <c r="B18" t="s">
        <v>15</v>
      </c>
      <c r="F18" t="s">
        <v>15</v>
      </c>
    </row>
    <row r="19" spans="1:10">
      <c r="A19" t="s">
        <v>14</v>
      </c>
      <c r="B19" t="s">
        <v>16</v>
      </c>
      <c r="F19" t="s">
        <v>16</v>
      </c>
    </row>
    <row r="20" spans="1:10">
      <c r="A20" t="s">
        <v>14</v>
      </c>
      <c r="B20" t="s">
        <v>17</v>
      </c>
      <c r="F20" t="s">
        <v>17</v>
      </c>
    </row>
    <row r="21" spans="1:10">
      <c r="A21" t="s">
        <v>14</v>
      </c>
      <c r="B21" t="s">
        <v>18</v>
      </c>
      <c r="F21" t="s">
        <v>18</v>
      </c>
    </row>
    <row r="22" spans="1:10">
      <c r="A22" t="s">
        <v>14</v>
      </c>
      <c r="B22" t="s">
        <v>19</v>
      </c>
      <c r="F22" t="s">
        <v>19</v>
      </c>
    </row>
    <row r="23" spans="1:10">
      <c r="A23" t="s">
        <v>14</v>
      </c>
      <c r="B23" t="s">
        <v>20</v>
      </c>
      <c r="F23" t="s">
        <v>20</v>
      </c>
    </row>
    <row r="24" spans="1:10">
      <c r="A24" t="s">
        <v>14</v>
      </c>
      <c r="B24" t="s">
        <v>21</v>
      </c>
      <c r="F24" t="s">
        <v>21</v>
      </c>
    </row>
    <row r="25" spans="1:10">
      <c r="A25" t="s">
        <v>14</v>
      </c>
      <c r="B25" t="s">
        <v>22</v>
      </c>
      <c r="F25" t="s">
        <v>22</v>
      </c>
    </row>
    <row r="26" spans="1:10">
      <c r="A26" t="s">
        <v>14</v>
      </c>
      <c r="B26" t="s">
        <v>23</v>
      </c>
      <c r="F26" t="s">
        <v>23</v>
      </c>
    </row>
    <row r="27" spans="1:10">
      <c r="A27" t="s">
        <v>14</v>
      </c>
      <c r="B27" t="s">
        <v>24</v>
      </c>
      <c r="F27" t="s">
        <v>24</v>
      </c>
    </row>
    <row r="28" spans="1:10">
      <c r="A28" t="s">
        <v>14</v>
      </c>
      <c r="B28" t="s">
        <v>25</v>
      </c>
      <c r="F28" t="s">
        <v>25</v>
      </c>
    </row>
    <row r="29" spans="1:10">
      <c r="A29" t="s">
        <v>14</v>
      </c>
      <c r="B29" t="s">
        <v>26</v>
      </c>
      <c r="F29" t="s">
        <v>26</v>
      </c>
    </row>
    <row r="30" spans="1:10">
      <c r="A30" t="s">
        <v>14</v>
      </c>
      <c r="B30" t="s">
        <v>27</v>
      </c>
      <c r="F30" t="s">
        <v>27</v>
      </c>
    </row>
    <row r="31" spans="1:10">
      <c r="A31" t="s">
        <v>14</v>
      </c>
      <c r="B31" t="s">
        <v>24</v>
      </c>
      <c r="F31" t="s">
        <v>24</v>
      </c>
    </row>
    <row r="32" spans="1:10">
      <c r="A32" t="s">
        <v>14</v>
      </c>
    </row>
    <row r="33" spans="1:10">
      <c r="A33" t="inlineStr">
        <is>
          <t>Estados</t>
        </is>
      </c>
    </row>
    <row r="34" spans="1:10">
      <c r="A34" t="s">
        <v>14</v>
      </c>
      <c r="B34" t="inlineStr">
        <is>
          <t>Definitivo: 01/01/2011 - 31/12/2014</t>
        </is>
      </c>
      <c r="F34" t="inlineStr">
        <is>
          <t>Definitivo: 01/01/2015 - 31/12/2019</t>
        </is>
      </c>
    </row>
    <row r="35" spans="1:10">
      <c r="A35" t="s">
        <v>14</v>
      </c>
    </row>
    <row r="36" spans="1:10">
      <c r="A36" t="inlineStr">
        <is>
          <t>Fecha exportación</t>
        </is>
      </c>
      <c r="B36" t="inlineStr">
        <is>
          <t>22/12/2020 - 17:15:28</t>
        </is>
      </c>
      <c r="F36" t="inlineStr">
        <is>
          <t>22/12/2020 - 17:14:11</t>
        </is>
      </c>
    </row>
    <row r="37" spans="1:10">
      <c r="A37" t="s">
        <v>14</v>
      </c>
    </row>
    <row r="38" spans="1:10">
      <c r="A38" t="inlineStr">
        <is>
          <t>Fuente</t>
        </is>
      </c>
      <c r="B38" t="s">
        <v>28</v>
      </c>
      <c r="F38" t="s">
        <v>28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" right="0.7" top="0.787401575" bottom="0.787401575" header="0.3" footer="0.3"/>
  <pageSetup blackAndWhite="0" cellComments="asDisplayed" draft="0" errors="displayed" fitToHeight="0" fitToWidth="0" orientation="portrait" pageOrder="downThenOver" paperSize="1" scale="100" useFirstPageNumber="0"/>
  <headerFooter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B3:C7"/>
  <sheetViews>
    <sheetView workbookViewId="0">
      <selection activeCell="C10" sqref="C10"/>
    </sheetView>
  </sheetViews>
  <sheetFormatPr defaultRowHeight="15.75"/>
  <cols>
    <col min="1" max="1" style="1" width="9.142307692307693"/>
    <col min="2" max="16384" style="1" width="9.142307692307693"/>
  </cols>
  <sheetData>
    <row r="3" spans="2:3">
      <c r="B3" t="inlineStr">
        <is>
          <t>Electricidad consumida en la Comunidad de Madrid por fuente de generación</t>
        </is>
      </c>
    </row>
    <row r="5" spans="2:3">
      <c r="B5" t="inlineStr">
        <is>
          <t>Fuente: </t>
        </is>
      </c>
      <c r="C5" t="inlineStr">
        <is>
          <t>REE (Red electrica de Espanya</t>
        </is>
      </c>
    </row>
    <row r="7" spans="2:3">
      <c r="C7" t="inlineStr">
        <is>
          <t>https://www.ree.es/es/datos/generacion</t>
        </is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" right="0.7" top="0.787401575" bottom="0.787401575" header="0.3" footer="0.3"/>
  <pageSetup blackAndWhite="0" cellComments="asDisplayed" draft="0" errors="displayed" fitToHeight="0" fitToWidth="0" orientation="portrait" pageOrder="downThenOver" paperSize="1" scale="100" useFirstPageNumber="0"/>
  <headerFooter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1.1248</AppVersion>
  <LinksUpToDate>0</LinksUpToDate>
  <ScaleCrop>0</ScaleCrop>
  <DocSecurity>0</DocSecurity>
  <HyperlinksChanged>0</HyperlinksChanged>
  <SharedDoc>0</SharedDoc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Jens P</cp:lastModifiedBy>
  <dcterms:modified xsi:type="dcterms:W3CDTF">2020-12-29T07:53:04Z</dcterms:modified>
  <dcterms:created xsi:type="dcterms:W3CDTF">2020-12-22T16:18:36Z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